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48" firstSheet="2" activeTab="7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Psicopedagogo" sheetId="18" r:id="rId6"/>
    <sheet name="Uniformes" sheetId="12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<sst xmlns="http://schemas.openxmlformats.org/spreadsheetml/2006/main" count="1372" uniqueCount="274">
  <si>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</si>
  <si>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</si>
  <si>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</si>
  <si>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</si>
  <si>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</si>
  <si>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</si>
  <si>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</si>
  <si>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</si>
  <si>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</si>
  <si>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</si>
  <si>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</si>
  <si>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</si>
  <si>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</si>
  <si>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</si>
  <si>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</si>
  <si>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</si>
  <si>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</si>
  <si>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</si>
  <si>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</si>
  <si>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</si>
  <si>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</si>
  <si>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</si>
  <si>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</si>
  <si>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</si>
  <si>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</si>
  <si>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</si>
  <si>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</si>
  <si>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</si>
  <si>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</si>
  <si>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</si>
  <si>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</si>
  <si>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</si>
  <si>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</si>
  <si>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</si>
  <si>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</si>
  <si>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</si>
  <si>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</si>
  <si>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</si>
  <si>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</si>
  <si>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</si>
  <si>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</si>
  <si>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</si>
  <si>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</si>
  <si>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</si>
  <si>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</si>
  <si>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</si>
  <si>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</si>
  <si>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</si>
  <si>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</si>
  <si>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</si>
  <si>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</si>
  <si>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</si>
  <si>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</si>
  <si>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</si>
  <si>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</si>
  <si>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</si>
  <si>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</si>
  <si>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</si>
  <si>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</si>
  <si>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</si>
  <si>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</si>
  <si>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</si>
  <si>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</si>
  <si>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</si>
  <si>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</si>
  <si>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</si>
  <si>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</si>
  <si>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</si>
  <si>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</si>
  <si>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</si>
  <si>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</si>
  <si>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</si>
  <si>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</si>
  <si>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</si>
  <si>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</si>
  <si>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</si>
  <si>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</si>
  <si>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</si>
  <si>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</si>
  <si>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</si>
  <si>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</si>
  <si>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</si>
  <si>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</si>
  <si>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</si>
  <si>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</si>
  <si>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</si>
  <si>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</si>
  <si>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</si>
  <si>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</si>
  <si>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</si>
  <si>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</si>
  <si>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</si>
  <si>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</si>
  <si>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</si>
  <si>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</si>
  <si>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</si>
  <si>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</si>
  <si>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</si>
  <si>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</si>
  <si>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</si>
  <si>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</si>
  <si>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</si>
  <si>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</si>
  <si>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</si>
  <si>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</si>
  <si>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</si>
  <si>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</si>
  <si>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</si>
  <si>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</si>
  <si>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</si>
  <si>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</si>
  <si>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</si>
  <si>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</si>
  <si>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</si>
  <si>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</si>
  <si>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</si>
  <si>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</si>
  <si>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</si>
  <si>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</si>
  <si>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</si>
  <si>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</si>
  <si>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</si>
  <si>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</si>
  <si>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</si>
  <si>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</si>
  <si>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</si>
  <si>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</si>
  <si>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</si>
  <si>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</si>
  <si>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</si>
  <si>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</si>
  <si>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</si>
  <si>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</si>
  <si>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</si>
  <si>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</si>
  <si>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</si>
  <si>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</si>
  <si>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</si>
  <si>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</si>
  <si>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</si>
  <si>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</si>
  <si>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</si>
  <si>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</si>
  <si>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</si>
  <si>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</si>
  <si>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</si>
  <si>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</si>
  <si>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</si>
  <si>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</si>
  <si>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</si>
  <si>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</si>
  <si>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</si>
  <si>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</si>
  <si>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</si>
  <si>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</si>
  <si>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</si>
  <si>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</si>
  <si>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</si>
  <si>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</si>
  <si>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</si>
  <si>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</si>
  <si>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</si>
  <si>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</si>
  <si>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</si>
  <si>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</si>
  <si>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</si>
  <si>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</si>
  <si>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</si>
  <si>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</si>
  <si>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</si>
  <si>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</si>
  <si>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</si>
  <si>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</si>
  <si>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</si>
  <si>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</si>
  <si>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</si>
  <si>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</si>
  <si>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</si>
  <si>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</si>
  <si>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</si>
  <si>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</si>
  <si>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</si>
  <si>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</si>
  <si>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</si>
  <si>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</si>
  <si>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</si>
  <si>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</si>
  <si>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</si>
  <si>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</si>
  <si>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</si>
  <si>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</si>
  <si>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</si>
  <si>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</si>
  <si>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</si>
  <si>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</si>
  <si>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</si>
  <si>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</si>
  <si>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</si>
  <si>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</si>
  <si>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</si>
  <si>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</si>
  <si>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</si>
  <si>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</si>
  <si>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</si>
  <si>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</si>
  <si>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</si>
  <si>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</si>
  <si>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</si>
  <si>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</si>
  <si>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</si>
  <si>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</si>
  <si>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</si>
  <si>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</si>
  <si>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</si>
  <si>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</si>
  <si>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</si>
  <si>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</si>
  <si>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</si>
  <si>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</si>
  <si>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</si>
  <si>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</si>
  <si>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</si>
  <si>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</si>
  <si>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</si>
  <si>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</si>
  <si>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</si>
  <si>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</si>
  <si>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</si>
  <si>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</si>
  <si>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</si>
  <si>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</si>
  <si>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</si>
  <si>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</si>
  <si>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</si>
  <si>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>Uniformes e Equipamento de Proteção Individual - EPI</t>
  </si>
  <si>
    <t>Cuidador</t>
  </si>
  <si>
    <t>5162-10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</si>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</sst>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&quot;R$&quot;#,##0.00"/>
    <numFmt numFmtId="177" formatCode="&quot;R$&quot;\ #,##0.00_);[Red]\(&quot;R$&quot;\ #,##0.00\)"/>
    <numFmt numFmtId="178" formatCode="_-* #,##0_-;\-* #,##0_-;_-* &quot;-&quot;_-;_-@_-"/>
    <numFmt numFmtId="179" formatCode="_-&quot;R$&quot;* #,##0_-;\-&quot;R$&quot;* #,##0_-;_-&quot;R$&quot;* &quot;-&quot;_-;_-@_-"/>
    <numFmt numFmtId="180" formatCode="_-&quot;R$ &quot;* #,##0.00_-;&quot;-R$ &quot;* #,##0.00_-;_-&quot;R$ &quot;* \-??_-;_-@_-"/>
    <numFmt numFmtId="181" formatCode="_-* #,##0.00_-;\-* #,##0.00_-;_-* &quot;-&quot;??_-;_-@_-"/>
    <numFmt numFmtId="182" formatCode="&quot;R$ &quot;#,##0.00"/>
    <numFmt numFmtId="183" formatCode="&quot;R$&quot;#,##0.00_);[Red]\(&quot;R$&quot;#,##0.00\)"/>
    <numFmt numFmtId="184" formatCode="&quot;R$&quot;#,##0.00_);[Red]&quot;(R$&quot;#,##0.00\)"/>
    <numFmt numFmtId="185" formatCode="0.00_ "/>
    <numFmt numFmtId="186" formatCode="0.0000_ 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18" fillId="0" borderId="0" applyBorder="0" applyAlignment="0" applyProtection="0"/>
    <xf numFmtId="178" fontId="18" fillId="0" borderId="0" applyBorder="0" applyAlignment="0" applyProtection="0"/>
    <xf numFmtId="0" fontId="19" fillId="18" borderId="0" applyNumberFormat="0" applyBorder="0" applyAlignment="0" applyProtection="0">
      <alignment vertical="center"/>
    </xf>
    <xf numFmtId="9" fontId="0" fillId="0" borderId="0" applyBorder="0" applyProtection="0"/>
    <xf numFmtId="0" fontId="21" fillId="0" borderId="18" applyNumberFormat="0" applyFill="0" applyAlignment="0" applyProtection="0">
      <alignment vertical="center"/>
    </xf>
    <xf numFmtId="0" fontId="23" fillId="21" borderId="19" applyNumberFormat="0" applyAlignment="0" applyProtection="0">
      <alignment vertical="center"/>
    </xf>
    <xf numFmtId="181" fontId="18" fillId="0" borderId="0" applyBorder="0" applyAlignment="0" applyProtection="0"/>
    <xf numFmtId="0" fontId="19" fillId="25" borderId="0" applyNumberFormat="0" applyBorder="0" applyAlignment="0" applyProtection="0">
      <alignment vertical="center"/>
    </xf>
    <xf numFmtId="180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7" fillId="26" borderId="20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6" borderId="23" applyNumberFormat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35" fillId="19" borderId="23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1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2" fontId="2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7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3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2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2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2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1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2" fontId="13" fillId="0" borderId="0" xfId="0" applyNumberFormat="1" applyFont="1" applyAlignment="1">
      <alignment horizontal="center"/>
    </xf>
    <xf numFmtId="182" fontId="14" fillId="11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86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2" fontId="12" fillId="8" borderId="0" xfId="0" applyNumberFormat="1" applyFont="1" applyFill="1" applyAlignment="1">
      <alignment horizontal="center"/>
    </xf>
    <xf numFmtId="183" fontId="0" fillId="11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1" borderId="0" xfId="9" applyFont="1" applyFill="1" applyBorder="1" applyAlignment="1" applyProtection="1">
      <alignment horizontal="center"/>
    </xf>
    <xf numFmtId="17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0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sum" dataDxfId="97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sum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sum" dataDxfId="201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sum" dataDxfId="253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90"/>
    <tableColumn id="2" name="PEÇA" dataDxfId="291"/>
    <tableColumn id="3" name="DESCRIÇÃO" dataDxfId="292"/>
    <tableColumn id="4" name="UNIDADE" dataDxfId="293"/>
    <tableColumn id="5" name="VALOR MÉDIO UNITÁRIO (R$)" dataDxfId="294"/>
    <tableColumn id="6" name="QUANTIDADE ANUAL" dataDxfId="295"/>
    <tableColumn id="7" name="VALOR ANUAL POR EMPREGADO (R$)" dataDxfId="296"/>
    <tableColumn id="8" name="VALOR MENSAL POR EMPREGADO (R$)" totalsRowFunction="sum" dataDxfId="29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98"/>
    <tableColumn id="2" name="Descrição" dataDxfId="299"/>
    <tableColumn id="7" name="Unidade" dataDxfId="300"/>
    <tableColumn id="3" name="Quantidade" dataDxfId="301"/>
    <tableColumn id="6" name="VIGÊNCIA (Mês)" dataDxfId="302"/>
    <tableColumn id="4" name="VALOR UNITÁRIO MÁXIMO ACEITÁVEL" dataDxfId="303"/>
    <tableColumn id="5" name="VALOR TOTAL MÁXIMO ACEITÁVEL" totalsRowFunction="custom">
      <totalsRowFormula>SUM(G3:G6)</totalsRowFormula>
       dataDxfId="304"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ht="57" customHeight="1" spans="1:1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ht="51" customHeight="1" spans="1:11">
      <c r="A3" s="124" t="s">
        <v>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ht="54.75" customHeight="1" spans="1:11">
      <c r="A4" s="124" t="s">
        <v>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5" ht="67.5" customHeight="1" spans="1:11">
      <c r="A5" s="125" t="s">
        <v>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ht="84.75" customHeight="1" spans="1:11">
      <c r="A6" s="125" t="s">
        <v>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</row>
    <row r="7" ht="49.5" customHeight="1" spans="1:11">
      <c r="A7" s="125" t="s">
        <v>6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ht="38.25" customHeight="1" spans="1:11">
      <c r="A8" s="125" t="s">
        <v>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ht="39.75" customHeight="1" spans="1:11">
      <c r="A9" s="124" t="s">
        <v>8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</row>
    <row r="10" ht="41.25" customHeight="1" spans="1:11">
      <c r="A10" s="124" t="s">
        <v>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</row>
    <row r="11" ht="41.25" customHeight="1" spans="1:11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</row>
    <row r="12" spans="1:11">
      <c r="A12" s="127" t="s">
        <v>11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</row>
    <row r="13" spans="1:11">
      <c r="A13" s="128" t="s">
        <v>12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>
      <c r="A14" s="128" t="s">
        <v>13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9" t="s">
        <v>14</v>
      </c>
      <c r="B1" s="109"/>
      <c r="C1" s="109"/>
      <c r="D1" s="109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10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10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1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2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3" t="s">
        <v>17</v>
      </c>
      <c r="G15" s="113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4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4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5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5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5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6" t="s">
        <v>69</v>
      </c>
      <c r="B26" s="116"/>
      <c r="C26" s="116"/>
      <c r="D26" s="11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6" t="s">
        <v>16</v>
      </c>
      <c r="B27" s="116" t="s">
        <v>70</v>
      </c>
      <c r="C27" s="116" t="s">
        <v>71</v>
      </c>
      <c r="D27" s="117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8" t="s">
        <v>73</v>
      </c>
      <c r="C28" s="119" t="s">
        <v>74</v>
      </c>
      <c r="D28" s="118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20" t="s">
        <v>68</v>
      </c>
      <c r="C29" s="119" t="s">
        <v>74</v>
      </c>
      <c r="D29" s="118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6" t="s">
        <v>91</v>
      </c>
      <c r="B43" s="116"/>
      <c r="C43" s="116"/>
      <c r="D43" s="116"/>
    </row>
    <row r="44" spans="1:4">
      <c r="A44" s="116" t="s">
        <v>16</v>
      </c>
      <c r="B44" s="116" t="s">
        <v>70</v>
      </c>
      <c r="C44" s="116" t="s">
        <v>71</v>
      </c>
      <c r="D44" s="117" t="s">
        <v>72</v>
      </c>
    </row>
    <row r="45" ht="30" spans="1:4">
      <c r="A45" s="76" t="s">
        <v>92</v>
      </c>
      <c r="B45" s="118" t="s">
        <v>79</v>
      </c>
      <c r="C45" s="118" t="s">
        <v>93</v>
      </c>
      <c r="D45" s="118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6" t="s">
        <v>101</v>
      </c>
      <c r="B55" s="116"/>
      <c r="C55" s="116"/>
      <c r="D55" s="116"/>
    </row>
    <row r="56" spans="1:4">
      <c r="A56" s="116" t="s">
        <v>16</v>
      </c>
      <c r="B56" s="116" t="s">
        <v>70</v>
      </c>
      <c r="C56" s="116" t="s">
        <v>71</v>
      </c>
      <c r="D56" s="116" t="s">
        <v>72</v>
      </c>
    </row>
    <row r="57" ht="45" spans="1:4">
      <c r="A57" s="76" t="s">
        <v>42</v>
      </c>
      <c r="B57" s="118" t="s">
        <v>98</v>
      </c>
      <c r="C57" s="119" t="s">
        <v>102</v>
      </c>
      <c r="D57" s="119" t="s">
        <v>103</v>
      </c>
    </row>
    <row r="58" ht="30" spans="1:4">
      <c r="A58" s="76" t="s">
        <v>45</v>
      </c>
      <c r="B58" s="120" t="s">
        <v>99</v>
      </c>
      <c r="C58" s="119" t="s">
        <v>102</v>
      </c>
      <c r="D58" s="119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6" t="s">
        <v>117</v>
      </c>
      <c r="B77" s="116"/>
      <c r="C77" s="116"/>
      <c r="D77" s="116"/>
    </row>
    <row r="78" spans="1:4">
      <c r="A78" s="116" t="s">
        <v>16</v>
      </c>
      <c r="B78" s="116" t="s">
        <v>70</v>
      </c>
      <c r="C78" s="116" t="s">
        <v>71</v>
      </c>
      <c r="D78" s="116" t="s">
        <v>72</v>
      </c>
    </row>
    <row r="79" ht="60" spans="1:4">
      <c r="A79" s="76" t="s">
        <v>42</v>
      </c>
      <c r="B79" s="118" t="s">
        <v>111</v>
      </c>
      <c r="C79" s="119" t="s">
        <v>118</v>
      </c>
      <c r="D79" s="119" t="s">
        <v>119</v>
      </c>
    </row>
    <row r="80" ht="60" spans="1:4">
      <c r="A80" s="76" t="s">
        <v>45</v>
      </c>
      <c r="B80" s="120" t="s">
        <v>112</v>
      </c>
      <c r="C80" s="119" t="s">
        <v>120</v>
      </c>
      <c r="D80" s="119" t="s">
        <v>119</v>
      </c>
    </row>
    <row r="81" ht="75" spans="1:4">
      <c r="A81" s="76" t="s">
        <v>48</v>
      </c>
      <c r="B81" s="120" t="s">
        <v>113</v>
      </c>
      <c r="C81" s="119" t="s">
        <v>120</v>
      </c>
      <c r="D81" s="121" t="s">
        <v>121</v>
      </c>
    </row>
    <row r="82" ht="60" spans="1:4">
      <c r="A82" s="76" t="s">
        <v>50</v>
      </c>
      <c r="B82" s="77" t="s">
        <v>114</v>
      </c>
      <c r="C82" s="119" t="s">
        <v>122</v>
      </c>
      <c r="D82" s="121" t="s">
        <v>123</v>
      </c>
    </row>
    <row r="83" ht="75" spans="1:4">
      <c r="A83" s="76" t="s">
        <v>53</v>
      </c>
      <c r="B83" s="77" t="s">
        <v>115</v>
      </c>
      <c r="C83" s="119" t="s">
        <v>120</v>
      </c>
      <c r="D83" s="121" t="s">
        <v>124</v>
      </c>
    </row>
    <row r="84" ht="60" spans="1:4">
      <c r="A84" s="76" t="s">
        <v>55</v>
      </c>
      <c r="B84" s="77" t="s">
        <v>116</v>
      </c>
      <c r="C84" s="119" t="s">
        <v>125</v>
      </c>
      <c r="D84" s="121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6" t="s">
        <v>138</v>
      </c>
      <c r="B97" s="116"/>
      <c r="C97" s="116"/>
      <c r="D97" s="116"/>
    </row>
    <row r="98" spans="1:4">
      <c r="A98" s="116" t="s">
        <v>16</v>
      </c>
      <c r="B98" s="116" t="s">
        <v>70</v>
      </c>
      <c r="C98" s="116" t="s">
        <v>71</v>
      </c>
      <c r="D98" s="116" t="s">
        <v>72</v>
      </c>
    </row>
    <row r="99" spans="1:4">
      <c r="A99" s="76" t="s">
        <v>139</v>
      </c>
      <c r="B99" s="118" t="s">
        <v>140</v>
      </c>
      <c r="C99" s="119"/>
      <c r="D99" s="119"/>
    </row>
    <row r="100" ht="45" spans="1:4">
      <c r="A100" s="76" t="s">
        <v>139</v>
      </c>
      <c r="B100" s="120" t="s">
        <v>141</v>
      </c>
      <c r="C100" s="119" t="s">
        <v>142</v>
      </c>
      <c r="D100" s="119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6" t="s">
        <v>159</v>
      </c>
      <c r="B121" s="116"/>
      <c r="C121" s="116"/>
      <c r="D121" s="116"/>
    </row>
    <row r="122" spans="1:4">
      <c r="A122" s="116" t="s">
        <v>16</v>
      </c>
      <c r="B122" s="116" t="s">
        <v>70</v>
      </c>
      <c r="C122" s="116" t="s">
        <v>71</v>
      </c>
      <c r="D122" s="116" t="s">
        <v>72</v>
      </c>
    </row>
    <row r="123" spans="1:4">
      <c r="A123" s="76" t="s">
        <v>42</v>
      </c>
      <c r="B123" s="118" t="s">
        <v>155</v>
      </c>
      <c r="C123" s="119" t="s">
        <v>160</v>
      </c>
      <c r="D123" s="119"/>
    </row>
    <row r="124" ht="30" spans="1:4">
      <c r="A124" s="76" t="s">
        <v>45</v>
      </c>
      <c r="B124" s="120" t="s">
        <v>156</v>
      </c>
      <c r="C124" s="119" t="s">
        <v>161</v>
      </c>
      <c r="D124" s="119" t="s">
        <v>162</v>
      </c>
    </row>
    <row r="125" ht="30" spans="1:4">
      <c r="A125" s="76" t="s">
        <v>48</v>
      </c>
      <c r="B125" s="120" t="s">
        <v>157</v>
      </c>
      <c r="C125" s="119" t="s">
        <v>163</v>
      </c>
      <c r="D125" s="119" t="s">
        <v>162</v>
      </c>
    </row>
    <row r="126" spans="1:4">
      <c r="A126" s="76" t="s">
        <v>50</v>
      </c>
      <c r="B126" s="120" t="s">
        <v>158</v>
      </c>
      <c r="C126" s="119"/>
      <c r="D126" s="119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/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155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SUBTOTAL(109,Módulo562_5811614[Valor])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127.04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225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38.4</v>
      </c>
      <c r="F132" s="99" t="s">
        <v>223</v>
      </c>
      <c r="G132" s="100">
        <f>TRUNC((G130/G131),2)</f>
        <v>5908.11</v>
      </c>
    </row>
    <row r="133" ht="15.75" spans="1:4">
      <c r="A133" s="56"/>
      <c r="B133" t="s">
        <v>228</v>
      </c>
      <c r="C133" s="74">
        <v>0.03</v>
      </c>
      <c r="D133" s="58">
        <f t="shared" si="3"/>
        <v>177.24</v>
      </c>
    </row>
    <row r="134" spans="1:4">
      <c r="A134" s="56"/>
      <c r="B134" t="s">
        <v>229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230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F11" sqref="F11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spans="1:4">
      <c r="A13" s="51" t="s">
        <v>231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Transcritor de Sistema Braille</v>
      </c>
    </row>
    <row r="18" spans="1:4">
      <c r="A18" s="56">
        <v>2</v>
      </c>
      <c r="B18" t="s">
        <v>23</v>
      </c>
      <c r="C18" s="57" t="s">
        <v>196</v>
      </c>
      <c r="D18" s="57" t="s">
        <v>232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233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>TRUNC(($D$31*C78),2)</f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>TRUNC(($D$31*C79),2)</f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1">TRUNC(($D$87*C93),2)</f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1"/>
        <v>0.88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1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1"/>
        <v>3.55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 t="str">
        <f>Submódulo4.260_55107[[#Totals],[Valor]]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234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221</v>
      </c>
      <c r="D123" s="70">
        <f>D109</f>
        <v>84.79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225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2">TRUNC(($G$132*C132),2)</f>
        <v>25.86</v>
      </c>
      <c r="F132" s="99" t="s">
        <v>223</v>
      </c>
      <c r="G132" s="100">
        <f>TRUNC((G130/G131),2)</f>
        <v>3978.66</v>
      </c>
    </row>
    <row r="133" ht="15.75" spans="1:4">
      <c r="A133" s="56"/>
      <c r="B133" t="s">
        <v>228</v>
      </c>
      <c r="C133" s="74">
        <v>0.03</v>
      </c>
      <c r="D133" s="58">
        <f t="shared" si="2"/>
        <v>119.35</v>
      </c>
    </row>
    <row r="134" spans="1:4">
      <c r="A134" s="56"/>
      <c r="B134" t="s">
        <v>229</v>
      </c>
      <c r="C134" s="74">
        <v>0.05</v>
      </c>
      <c r="D134" s="58">
        <f t="shared" si="2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230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4" workbookViewId="0">
      <selection activeCell="F155" sqref="F15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233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1445.19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1445.19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3203.09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51.9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17.79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0.88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10.67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3.55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84.79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84.79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84.79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234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108">
        <v>0</v>
      </c>
    </row>
    <row r="118" spans="1:4">
      <c r="A118" s="56" t="s">
        <v>58</v>
      </c>
      <c r="D118" s="64">
        <f>SUBTOTAL(109,Módulo562_5811641[Valor])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1445.19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221</v>
      </c>
      <c r="D123" s="70">
        <f>D109</f>
        <v>84.79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3375.25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136.36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122.9</v>
      </c>
      <c r="F130" s="99" t="s">
        <v>225</v>
      </c>
      <c r="G130" s="100">
        <f>TRUNC(SUM(D125,D129,D130),2)</f>
        <v>3634.51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344.14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25.86</v>
      </c>
      <c r="F132" s="99" t="s">
        <v>223</v>
      </c>
      <c r="G132" s="100">
        <f>TRUNC((G130/G131),2)</f>
        <v>3978.66</v>
      </c>
    </row>
    <row r="133" ht="15.75" spans="1:4">
      <c r="A133" s="56"/>
      <c r="B133" t="s">
        <v>228</v>
      </c>
      <c r="C133" s="74">
        <v>0.03</v>
      </c>
      <c r="D133" s="58">
        <f t="shared" si="3"/>
        <v>119.35</v>
      </c>
    </row>
    <row r="134" spans="1:4">
      <c r="A134" s="56"/>
      <c r="B134" t="s">
        <v>229</v>
      </c>
      <c r="C134" s="74">
        <v>0.05</v>
      </c>
      <c r="D134" s="58">
        <f t="shared" si="3"/>
        <v>198.93</v>
      </c>
    </row>
    <row r="135" spans="1:4">
      <c r="A135" s="56" t="s">
        <v>58</v>
      </c>
      <c r="B135" s="102"/>
      <c r="C135" s="103"/>
      <c r="D135" s="64">
        <f>SUM(D129:D131)</f>
        <v>603.4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1445.19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84.79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3375.25</v>
      </c>
    </row>
    <row r="146" spans="1:4">
      <c r="A146" s="56" t="s">
        <v>55</v>
      </c>
      <c r="B146" t="s">
        <v>164</v>
      </c>
      <c r="D146" s="64">
        <f>D135</f>
        <v>603.4</v>
      </c>
    </row>
    <row r="147" spans="1:4">
      <c r="A147" s="105"/>
      <c r="B147" s="106" t="s">
        <v>230</v>
      </c>
      <c r="C147" s="105"/>
      <c r="D147" s="107">
        <f>TRUNC((SUM(D140:D144)+D146),2)</f>
        <v>3978.65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1" workbookViewId="0">
      <selection activeCell="G149" sqref="G149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v>0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336.8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336.8</v>
      </c>
    </row>
    <row r="72" spans="1:4">
      <c r="A72" s="56" t="s">
        <v>58</v>
      </c>
      <c r="C72" s="56"/>
      <c r="D72" s="64">
        <f>TRUNC((SUM(D69:D71)),2)</f>
        <v>2061.82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2061.82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4797.67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77.74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26.65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1.33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15.99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5.33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127.04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127.04</v>
      </c>
    </row>
    <row r="108" spans="1:4">
      <c r="A108" s="56" t="s">
        <v>145</v>
      </c>
      <c r="B108" t="s">
        <v>151</v>
      </c>
      <c r="C108" s="61"/>
      <c r="D108" s="93"/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127.04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234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SUBTOTAL(109,Módulo562_5811681[Valor])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2061.82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127.04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5012.08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202.48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182.5</v>
      </c>
      <c r="F130" s="99" t="s">
        <v>225</v>
      </c>
      <c r="G130" s="100">
        <f>TRUNC(SUM(D125,D129,D130),2)</f>
        <v>5397.06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511.04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38.4</v>
      </c>
      <c r="F132" s="99" t="s">
        <v>223</v>
      </c>
      <c r="G132" s="100">
        <f>TRUNC((G130/G131),2)</f>
        <v>5908.11</v>
      </c>
    </row>
    <row r="133" ht="15.75" spans="1:4">
      <c r="A133" s="56"/>
      <c r="B133" t="s">
        <v>228</v>
      </c>
      <c r="C133" s="74">
        <v>0.03</v>
      </c>
      <c r="D133" s="58">
        <f t="shared" si="3"/>
        <v>177.24</v>
      </c>
    </row>
    <row r="134" spans="1:4">
      <c r="A134" s="56"/>
      <c r="B134" t="s">
        <v>229</v>
      </c>
      <c r="C134" s="74">
        <v>0.05</v>
      </c>
      <c r="D134" s="58">
        <f t="shared" si="3"/>
        <v>295.4</v>
      </c>
    </row>
    <row r="135" spans="1:4">
      <c r="A135" s="56" t="s">
        <v>58</v>
      </c>
      <c r="B135" s="102"/>
      <c r="C135" s="103"/>
      <c r="D135" s="64">
        <f>SUM(D129:D131)</f>
        <v>896.02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2061.82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127.04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5012.08</v>
      </c>
    </row>
    <row r="146" spans="1:4">
      <c r="A146" s="56" t="s">
        <v>55</v>
      </c>
      <c r="B146" t="s">
        <v>164</v>
      </c>
      <c r="D146" s="64">
        <f>D135</f>
        <v>896.02</v>
      </c>
    </row>
    <row r="147" spans="1:4">
      <c r="A147" s="105"/>
      <c r="B147" s="106" t="s">
        <v>230</v>
      </c>
      <c r="C147" s="105"/>
      <c r="D147" s="107">
        <f>TRUNC((SUM(D140:D144)+D146),2)</f>
        <v>5908.1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K10" sqref="K10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239</v>
      </c>
      <c r="B2" s="16"/>
      <c r="C2" s="15"/>
      <c r="D2" s="17"/>
      <c r="E2" s="15"/>
      <c r="F2" s="15"/>
      <c r="G2" s="15"/>
      <c r="H2" s="15"/>
    </row>
    <row r="3" spans="1:8">
      <c r="A3" s="18" t="s">
        <v>240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241</v>
      </c>
      <c r="B4" s="21" t="s">
        <v>242</v>
      </c>
      <c r="C4" s="21" t="s">
        <v>243</v>
      </c>
      <c r="D4" s="21" t="s">
        <v>244</v>
      </c>
      <c r="E4" s="21" t="s">
        <v>245</v>
      </c>
      <c r="F4" s="21" t="s">
        <v>246</v>
      </c>
      <c r="G4" s="21" t="s">
        <v>247</v>
      </c>
      <c r="H4" s="21" t="s">
        <v>248</v>
      </c>
    </row>
    <row r="5" ht="30" spans="1:8">
      <c r="A5" s="22">
        <v>1</v>
      </c>
      <c r="B5" s="23" t="s">
        <v>249</v>
      </c>
      <c r="C5" s="24" t="s">
        <v>250</v>
      </c>
      <c r="D5" s="23" t="s">
        <v>251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252</v>
      </c>
      <c r="C6" s="24" t="s">
        <v>253</v>
      </c>
      <c r="D6" s="23" t="s">
        <v>251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254</v>
      </c>
      <c r="C7" s="24" t="s">
        <v>255</v>
      </c>
      <c r="D7" s="23" t="s">
        <v>251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254</v>
      </c>
      <c r="C8" s="24" t="s">
        <v>256</v>
      </c>
      <c r="D8" s="23" t="s">
        <v>251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257</v>
      </c>
      <c r="C9" s="24" t="s">
        <v>258</v>
      </c>
      <c r="D9" s="23" t="s">
        <v>259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260</v>
      </c>
      <c r="C10" s="24" t="s">
        <v>261</v>
      </c>
      <c r="D10" s="23" t="s">
        <v>259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262</v>
      </c>
      <c r="C11" s="24" t="s">
        <v>263</v>
      </c>
      <c r="D11" s="23" t="s">
        <v>251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J6" sqref="J6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264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251</v>
      </c>
      <c r="D2" s="4" t="s">
        <v>265</v>
      </c>
      <c r="E2" s="4" t="s">
        <v>266</v>
      </c>
      <c r="F2" s="4" t="s">
        <v>267</v>
      </c>
      <c r="G2" s="4" t="s">
        <v>268</v>
      </c>
    </row>
    <row r="3" ht="90" spans="1:7">
      <c r="A3" s="4">
        <v>8</v>
      </c>
      <c r="B3" s="5" t="s">
        <v>269</v>
      </c>
      <c r="C3" s="4" t="s">
        <v>270</v>
      </c>
      <c r="D3" s="4">
        <v>1</v>
      </c>
      <c r="E3" s="4">
        <v>12</v>
      </c>
      <c r="F3" s="6">
        <f>'Tradutor-Intérprete'!D147</f>
        <v>5908.1</v>
      </c>
      <c r="G3" s="7">
        <f>(D3*F3)*(E3)</f>
        <v>70897.2</v>
      </c>
    </row>
    <row r="4" ht="90" spans="1:7">
      <c r="A4" s="8">
        <v>9</v>
      </c>
      <c r="B4" s="9" t="s">
        <v>271</v>
      </c>
      <c r="C4" s="4" t="s">
        <v>270</v>
      </c>
      <c r="D4" s="8">
        <v>1</v>
      </c>
      <c r="E4" s="8">
        <v>12</v>
      </c>
      <c r="F4" s="7">
        <f>'Transcritor Braille'!D147</f>
        <v>3978.65</v>
      </c>
      <c r="G4" s="7">
        <f>(D4*F4)*(E4)</f>
        <v>47743.8</v>
      </c>
    </row>
    <row r="5" ht="75" spans="1:7">
      <c r="A5" s="4">
        <v>10</v>
      </c>
      <c r="B5" s="5" t="s">
        <v>272</v>
      </c>
      <c r="C5" s="4" t="s">
        <v>270</v>
      </c>
      <c r="D5" s="4">
        <v>2</v>
      </c>
      <c r="E5" s="4">
        <v>12</v>
      </c>
      <c r="F5" s="6">
        <f>Cuidador!D147</f>
        <v>3978.65</v>
      </c>
      <c r="G5" s="7">
        <f>(D5*F5)*(E5)</f>
        <v>95487.6</v>
      </c>
    </row>
    <row r="6" ht="90" spans="1:7">
      <c r="A6" s="8">
        <v>11</v>
      </c>
      <c r="B6" s="9" t="s">
        <v>273</v>
      </c>
      <c r="C6" s="4" t="s">
        <v>270</v>
      </c>
      <c r="D6" s="8">
        <v>1</v>
      </c>
      <c r="E6" s="8">
        <v>12</v>
      </c>
      <c r="F6" s="7">
        <f>Psicopedagogo!D147</f>
        <v>5908.1</v>
      </c>
      <c r="G6" s="7">
        <f>(D6*F6)*(E6)</f>
        <v>70897.2</v>
      </c>
    </row>
    <row r="7" spans="1:7">
      <c r="A7" s="10" t="s">
        <v>204</v>
      </c>
      <c r="B7" s="10"/>
      <c r="C7" s="10"/>
      <c r="D7" s="10"/>
      <c r="E7" s="10"/>
      <c r="F7" s="10"/>
      <c r="G7" s="11">
        <f>SUM(G3:G6)</f>
        <v>285025.8</v>
      </c>
    </row>
    <row r="8" spans="1:7">
      <c r="A8" s="12"/>
      <c r="B8" s="12"/>
      <c r="C8" s="12"/>
      <c r="D8" s="12"/>
      <c r="E8" s="12"/>
      <c r="F8" s="12"/>
      <c r="G8" s="12"/>
    </row>
    <row r="9" spans="1:7">
      <c r="A9" s="10"/>
      <c r="B9" s="10"/>
      <c r="C9" s="10"/>
      <c r="D9" s="10"/>
      <c r="E9" s="10"/>
      <c r="F9" s="10"/>
      <c r="G9" s="10"/>
    </row>
    <row r="10" spans="1:7">
      <c r="A10" s="10"/>
      <c r="B10" s="10"/>
      <c r="C10" s="10"/>
      <c r="D10" s="10"/>
      <c r="E10" s="10"/>
      <c r="F10" s="10"/>
      <c r="G10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Tradutor-Intérprete</vt:lpstr>
      <vt:lpstr>Transcritor Braille</vt:lpstr>
      <vt:lpstr>Cuidador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